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820" activeTab="0"/>
  </bookViews>
  <sheets>
    <sheet name="2주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<sst xmlns="http://schemas.openxmlformats.org/spreadsheetml/2006/main" count="57" uniqueCount="41">
  <si>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김영환</t>
  </si>
  <si>
    <t>김민철</t>
  </si>
  <si>
    <t>합     계</t>
  </si>
  <si>
    <t>소  계</t>
  </si>
  <si>
    <t>결</t>
  </si>
  <si>
    <t>담당자</t>
  </si>
  <si>
    <t>이  사</t>
  </si>
  <si>
    <t>전  무</t>
  </si>
  <si>
    <t>재</t>
  </si>
  <si>
    <t>▫ 담당자별</t>
  </si>
  <si>
    <t>(단위 : 건수, 원, %)</t>
  </si>
  <si>
    <t>구  분</t>
  </si>
  <si>
    <t>전월</t>
  </si>
  <si>
    <t>접수</t>
  </si>
  <si>
    <t>처리건수</t>
  </si>
  <si>
    <t>미결</t>
  </si>
  <si>
    <t>매출액(청구금액)</t>
  </si>
  <si>
    <t>매출액(입금금액)</t>
  </si>
  <si>
    <t>건수</t>
  </si>
  <si>
    <t>종결</t>
  </si>
  <si>
    <t>취소</t>
  </si>
  <si>
    <t>합계</t>
  </si>
  <si>
    <t>수임료</t>
  </si>
  <si>
    <t>경비</t>
  </si>
  <si>
    <t>구성비</t>
  </si>
  <si>
    <t>특수</t>
  </si>
  <si>
    <t>유상헌</t>
  </si>
  <si>
    <t>오규돈</t>
  </si>
  <si>
    <t>김남덕</t>
  </si>
  <si>
    <t>고봉설</t>
  </si>
  <si>
    <t>통신</t>
  </si>
  <si>
    <t>김성철</t>
  </si>
  <si>
    <t>강준석</t>
  </si>
  <si>
    <t>김정제</t>
  </si>
  <si>
    <t>영남</t>
  </si>
  <si>
    <t>허우지</t>
  </si>
  <si>
    <t>김덕헌</t>
  </si>
  <si>
    <t>김재경</t>
  </si>
  <si>
    <t>기타</t>
  </si>
  <si>
    <t>강재봉</t>
  </si>
  <si>
    <t>2008년 11월 2째주영업현황 분석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</si>
</sst>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/&quot;d;@"/>
    <numFmt numFmtId="179" formatCode="0_);[Red]\(0\)"/>
    <numFmt numFmtId="180" formatCode="0_ "/>
  </numFmts>
  <fonts count="8">
    <font>
      <sz val="11"/>
      <name val="돋움"/>
      <family val="3"/>
    </font>
    <font>
      <b/>
      <sz val="20"/>
      <name val="견고딕"/>
      <family val="1"/>
    </font>
    <font>
      <sz val="8"/>
      <name val="돋움"/>
      <family val="3"/>
    </font>
    <font>
      <sz val="10"/>
      <name val="굴림체"/>
      <family val="3"/>
    </font>
    <font>
      <b/>
      <sz val="12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76" fontId="5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5" fillId="2" borderId="3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center" vertical="center"/>
    </xf>
    <xf numFmtId="176" fontId="5" fillId="0" borderId="4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S30" sqref="S30"/>
    </sheetView>
  </sheetViews>
  <sheetFormatPr defaultColWidth="8.88671875" defaultRowHeight="13.5"/>
  <cols>
    <col min="1" max="1" width="5.3359375" style="0" customWidth="1"/>
    <col min="2" max="2" width="5.5546875" style="1" customWidth="1"/>
    <col min="3" max="3" width="3.3359375" style="1" customWidth="1"/>
    <col min="4" max="5" width="2.4453125" style="1" customWidth="1"/>
    <col min="6" max="7" width="2.6640625" style="1" customWidth="1"/>
    <col min="8" max="8" width="0.10546875" style="1" customWidth="1"/>
    <col min="9" max="16" width="2.21484375" style="1" customWidth="1"/>
    <col min="17" max="17" width="11.21484375" style="1" bestFit="1" customWidth="1"/>
    <col min="18" max="18" width="10.21484375" style="1" bestFit="1" customWidth="1"/>
    <col min="19" max="19" width="11.21484375" style="1" bestFit="1" customWidth="1"/>
    <col min="20" max="20" width="6.3359375" style="1" bestFit="1" customWidth="1"/>
    <col min="21" max="21" width="11.21484375" style="0" customWidth="1"/>
    <col min="22" max="22" width="10.21484375" style="0" bestFit="1" customWidth="1"/>
    <col min="23" max="23" width="11.21484375" style="0" bestFit="1" customWidth="1"/>
    <col min="24" max="24" width="6.3359375" style="0" customWidth="1"/>
  </cols>
  <sheetData>
    <row r="1" spans="1:24" ht="25.5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0" ht="2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36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30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30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4" ht="18" customHeight="1" thickBot="1">
      <c r="A6" s="93" t="s">
        <v>9</v>
      </c>
      <c r="B6" s="93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98"/>
      <c r="T6" s="98"/>
      <c r="V6" s="74" t="s">
        <v>10</v>
      </c>
      <c r="W6" s="74"/>
      <c r="X6" s="74"/>
    </row>
    <row r="7" spans="1:24" ht="17.25" customHeight="1">
      <c r="A7" s="94" t="s">
        <v>11</v>
      </c>
      <c r="B7" s="96" t="s">
        <v>5</v>
      </c>
      <c r="C7" s="97"/>
      <c r="D7" s="96" t="s">
        <v>12</v>
      </c>
      <c r="E7" s="97"/>
      <c r="F7" s="96" t="s">
        <v>13</v>
      </c>
      <c r="G7" s="99"/>
      <c r="H7" s="5"/>
      <c r="I7" s="86" t="s">
        <v>14</v>
      </c>
      <c r="J7" s="87"/>
      <c r="K7" s="87"/>
      <c r="L7" s="87"/>
      <c r="M7" s="87"/>
      <c r="N7" s="88"/>
      <c r="O7" s="96" t="s">
        <v>15</v>
      </c>
      <c r="P7" s="97"/>
      <c r="Q7" s="86" t="s">
        <v>16</v>
      </c>
      <c r="R7" s="87"/>
      <c r="S7" s="87"/>
      <c r="T7" s="88"/>
      <c r="U7" s="86" t="s">
        <v>17</v>
      </c>
      <c r="V7" s="87"/>
      <c r="W7" s="87"/>
      <c r="X7" s="88"/>
    </row>
    <row r="8" spans="1:24" ht="17.25" customHeight="1" thickBot="1">
      <c r="A8" s="95"/>
      <c r="B8" s="91"/>
      <c r="C8" s="92"/>
      <c r="D8" s="91" t="s">
        <v>15</v>
      </c>
      <c r="E8" s="92"/>
      <c r="F8" s="91" t="s">
        <v>18</v>
      </c>
      <c r="G8" s="100"/>
      <c r="H8" s="7"/>
      <c r="I8" s="89" t="s">
        <v>19</v>
      </c>
      <c r="J8" s="90"/>
      <c r="K8" s="89" t="s">
        <v>20</v>
      </c>
      <c r="L8" s="90"/>
      <c r="M8" s="89" t="s">
        <v>21</v>
      </c>
      <c r="N8" s="90"/>
      <c r="O8" s="91" t="s">
        <v>18</v>
      </c>
      <c r="P8" s="92"/>
      <c r="Q8" s="6" t="s">
        <v>22</v>
      </c>
      <c r="R8" s="6" t="s">
        <v>23</v>
      </c>
      <c r="S8" s="8" t="s">
        <v>21</v>
      </c>
      <c r="T8" s="8" t="s">
        <v>24</v>
      </c>
      <c r="U8" s="9" t="s">
        <v>22</v>
      </c>
      <c r="V8" s="6" t="s">
        <v>23</v>
      </c>
      <c r="W8" s="8" t="s">
        <v>21</v>
      </c>
      <c r="X8" s="8" t="s">
        <v>24</v>
      </c>
    </row>
    <row r="9" spans="1:24" s="12" customFormat="1" ht="20.25" customHeight="1" thickBot="1" thickTop="1">
      <c r="A9" s="60" t="s">
        <v>25</v>
      </c>
      <c r="B9" s="83" t="s">
        <v>26</v>
      </c>
      <c r="C9" s="84"/>
      <c r="D9" s="83">
        <v>1</v>
      </c>
      <c r="E9" s="84"/>
      <c r="F9" s="83">
        <v>3</v>
      </c>
      <c r="G9" s="85"/>
      <c r="H9" s="84"/>
      <c r="I9" s="83">
        <v>3</v>
      </c>
      <c r="J9" s="84"/>
      <c r="K9" s="83">
        <v>1</v>
      </c>
      <c r="L9" s="84"/>
      <c r="M9" s="83">
        <f aca="true" t="shared" si="0" ref="M9:M22">SUM(I9:L9)</f>
        <v>4</v>
      </c>
      <c r="N9" s="84"/>
      <c r="O9" s="83">
        <v>1</v>
      </c>
      <c r="P9" s="84"/>
      <c r="Q9" s="10">
        <v>2731000</v>
      </c>
      <c r="R9" s="10">
        <v>188400</v>
      </c>
      <c r="S9" s="54">
        <f aca="true" t="shared" si="1" ref="S9:S21">SUM(Q9:R9)</f>
        <v>2919400</v>
      </c>
      <c r="T9" s="11">
        <f>S9/S26*100</f>
        <v>11.295539666326183</v>
      </c>
      <c r="U9" s="10">
        <v>1987000</v>
      </c>
      <c r="V9" s="10">
        <v>158400</v>
      </c>
      <c r="W9" s="54">
        <f aca="true" t="shared" si="2" ref="W9:W21">SUM(U9:V9)</f>
        <v>2145400</v>
      </c>
      <c r="X9" s="11">
        <f>W9/W26*100</f>
        <v>10.117358338591492</v>
      </c>
    </row>
    <row r="10" spans="1:24" ht="20.25" customHeight="1" thickBot="1" thickTop="1">
      <c r="A10" s="61"/>
      <c r="B10" s="58" t="s">
        <v>27</v>
      </c>
      <c r="C10" s="59"/>
      <c r="D10" s="58">
        <v>18</v>
      </c>
      <c r="E10" s="59"/>
      <c r="F10" s="58">
        <v>8</v>
      </c>
      <c r="G10" s="45"/>
      <c r="H10" s="59"/>
      <c r="I10" s="58">
        <v>4</v>
      </c>
      <c r="J10" s="59"/>
      <c r="K10" s="58">
        <v>1</v>
      </c>
      <c r="L10" s="59"/>
      <c r="M10" s="83">
        <f t="shared" si="0"/>
        <v>5</v>
      </c>
      <c r="N10" s="84"/>
      <c r="O10" s="58">
        <v>16</v>
      </c>
      <c r="P10" s="59"/>
      <c r="Q10" s="11">
        <v>2378000</v>
      </c>
      <c r="R10" s="11">
        <v>120000</v>
      </c>
      <c r="S10" s="19">
        <f t="shared" si="1"/>
        <v>2498000</v>
      </c>
      <c r="T10" s="11">
        <f>S10/S26*100</f>
        <v>9.66508806141084</v>
      </c>
      <c r="U10" s="13">
        <v>5629000</v>
      </c>
      <c r="V10" s="11">
        <v>436200</v>
      </c>
      <c r="W10" s="19">
        <f t="shared" si="2"/>
        <v>6065200</v>
      </c>
      <c r="X10" s="11">
        <f>W10/W26*100</f>
        <v>28.60249920538134</v>
      </c>
    </row>
    <row r="11" spans="1:24" ht="20.25" customHeight="1" thickBot="1" thickTop="1">
      <c r="A11" s="61"/>
      <c r="B11" s="58" t="s">
        <v>28</v>
      </c>
      <c r="C11" s="59"/>
      <c r="D11" s="58">
        <v>5</v>
      </c>
      <c r="E11" s="59"/>
      <c r="F11" s="58">
        <v>2</v>
      </c>
      <c r="G11" s="45"/>
      <c r="H11" s="59"/>
      <c r="I11" s="58">
        <v>5</v>
      </c>
      <c r="J11" s="59"/>
      <c r="K11" s="58"/>
      <c r="L11" s="59"/>
      <c r="M11" s="83">
        <f t="shared" si="0"/>
        <v>5</v>
      </c>
      <c r="N11" s="84"/>
      <c r="O11" s="58">
        <v>3</v>
      </c>
      <c r="P11" s="59"/>
      <c r="Q11" s="20">
        <v>5140000</v>
      </c>
      <c r="R11" s="20">
        <v>466400</v>
      </c>
      <c r="S11" s="19">
        <f t="shared" si="1"/>
        <v>5606400</v>
      </c>
      <c r="T11" s="15">
        <f>S11/S26*100</f>
        <v>21.691893397715663</v>
      </c>
      <c r="U11" s="20">
        <v>2726740</v>
      </c>
      <c r="V11" s="20">
        <v>433400</v>
      </c>
      <c r="W11" s="19">
        <f t="shared" si="2"/>
        <v>3160140</v>
      </c>
      <c r="X11" s="15">
        <f>W11/W26*100</f>
        <v>14.902707551093744</v>
      </c>
    </row>
    <row r="12" spans="1:24" ht="20.25" customHeight="1" thickTop="1">
      <c r="A12" s="61"/>
      <c r="B12" s="48" t="s">
        <v>29</v>
      </c>
      <c r="C12" s="49"/>
      <c r="D12" s="48">
        <v>8</v>
      </c>
      <c r="E12" s="49"/>
      <c r="F12" s="48">
        <v>7</v>
      </c>
      <c r="G12" s="72"/>
      <c r="H12" s="49"/>
      <c r="I12" s="48">
        <v>6</v>
      </c>
      <c r="J12" s="49"/>
      <c r="K12" s="48"/>
      <c r="L12" s="49"/>
      <c r="M12" s="83">
        <f t="shared" si="0"/>
        <v>6</v>
      </c>
      <c r="N12" s="84"/>
      <c r="O12" s="48">
        <v>7</v>
      </c>
      <c r="P12" s="49"/>
      <c r="Q12" s="11">
        <v>3605000</v>
      </c>
      <c r="R12" s="11">
        <v>436000</v>
      </c>
      <c r="S12" s="19">
        <f t="shared" si="1"/>
        <v>4041000</v>
      </c>
      <c r="T12" s="11">
        <f>S12/S26*100</f>
        <v>15.635156467638591</v>
      </c>
      <c r="U12" s="11">
        <v>287000</v>
      </c>
      <c r="V12" s="11">
        <v>870000</v>
      </c>
      <c r="W12" s="19">
        <f t="shared" si="2"/>
        <v>1157000</v>
      </c>
      <c r="X12" s="11">
        <f>W12/W26*100</f>
        <v>5.45622429278939</v>
      </c>
    </row>
    <row r="13" spans="1:24" s="36" customFormat="1" ht="20.25" customHeight="1" thickBot="1">
      <c r="A13" s="62"/>
      <c r="B13" s="48" t="s">
        <v>1</v>
      </c>
      <c r="C13" s="49"/>
      <c r="D13" s="48">
        <v>10</v>
      </c>
      <c r="E13" s="49"/>
      <c r="F13" s="48">
        <v>2</v>
      </c>
      <c r="G13" s="49"/>
      <c r="H13" s="18"/>
      <c r="I13" s="48">
        <v>3</v>
      </c>
      <c r="J13" s="49"/>
      <c r="K13" s="48">
        <v>1</v>
      </c>
      <c r="L13" s="49"/>
      <c r="M13" s="78">
        <f t="shared" si="0"/>
        <v>4</v>
      </c>
      <c r="N13" s="79"/>
      <c r="O13" s="48">
        <v>10</v>
      </c>
      <c r="P13" s="49"/>
      <c r="Q13" s="52">
        <v>322000</v>
      </c>
      <c r="R13" s="52">
        <v>145000</v>
      </c>
      <c r="S13" s="53">
        <f t="shared" si="1"/>
        <v>467000</v>
      </c>
      <c r="T13" s="52">
        <f>S13/S26*100</f>
        <v>1.8068839570371746</v>
      </c>
      <c r="U13" s="52">
        <v>660000</v>
      </c>
      <c r="V13" s="52">
        <v>98400</v>
      </c>
      <c r="W13" s="53">
        <f t="shared" si="2"/>
        <v>758400</v>
      </c>
      <c r="X13" s="52">
        <f>W13/W26*100</f>
        <v>3.576491360113633</v>
      </c>
    </row>
    <row r="14" spans="1:24" ht="20.25" customHeight="1" thickBot="1" thickTop="1">
      <c r="A14" s="65" t="s">
        <v>30</v>
      </c>
      <c r="B14" s="46" t="s">
        <v>3</v>
      </c>
      <c r="C14" s="47"/>
      <c r="D14" s="46">
        <f>SUM(D9:E12)</f>
        <v>32</v>
      </c>
      <c r="E14" s="47"/>
      <c r="F14" s="46">
        <f>SUM(F9:H12)</f>
        <v>20</v>
      </c>
      <c r="G14" s="73"/>
      <c r="H14" s="32"/>
      <c r="I14" s="46">
        <f>SUM(I9:J12)</f>
        <v>18</v>
      </c>
      <c r="J14" s="47"/>
      <c r="K14" s="46">
        <f>SUM(K9:L12)</f>
        <v>2</v>
      </c>
      <c r="L14" s="47"/>
      <c r="M14" s="46">
        <f t="shared" si="0"/>
        <v>20</v>
      </c>
      <c r="N14" s="47"/>
      <c r="O14" s="46">
        <f>SUM(O9:P12)</f>
        <v>27</v>
      </c>
      <c r="P14" s="47"/>
      <c r="Q14" s="34">
        <f>SUM(Q9:Q12)</f>
        <v>13854000</v>
      </c>
      <c r="R14" s="34">
        <f>SUM(R9:R12)</f>
        <v>1210800</v>
      </c>
      <c r="S14" s="35">
        <f t="shared" si="1"/>
        <v>15064800</v>
      </c>
      <c r="T14" s="34">
        <f>S14/S26*100</f>
        <v>58.28767759309128</v>
      </c>
      <c r="U14" s="31">
        <f>SUM(U9:U12)</f>
        <v>10629740</v>
      </c>
      <c r="V14" s="34">
        <f>SUM(V9:V12)</f>
        <v>1898000</v>
      </c>
      <c r="W14" s="35">
        <f t="shared" si="2"/>
        <v>12527740</v>
      </c>
      <c r="X14" s="34">
        <f>W14/W26*100</f>
        <v>59.07878938785597</v>
      </c>
    </row>
    <row r="15" spans="1:24" ht="20.25" customHeight="1" thickTop="1">
      <c r="A15" s="43"/>
      <c r="B15" s="78" t="s">
        <v>31</v>
      </c>
      <c r="C15" s="79"/>
      <c r="D15" s="78">
        <v>45</v>
      </c>
      <c r="E15" s="79"/>
      <c r="F15" s="78">
        <v>21</v>
      </c>
      <c r="G15" s="82"/>
      <c r="H15" s="79"/>
      <c r="I15" s="78">
        <v>13</v>
      </c>
      <c r="J15" s="79"/>
      <c r="K15" s="78"/>
      <c r="L15" s="79"/>
      <c r="M15" s="78">
        <f t="shared" si="0"/>
        <v>13</v>
      </c>
      <c r="N15" s="79"/>
      <c r="O15" s="78">
        <v>39</v>
      </c>
      <c r="P15" s="79"/>
      <c r="Q15" s="23">
        <v>4871000</v>
      </c>
      <c r="R15" s="23">
        <v>939200</v>
      </c>
      <c r="S15" s="24">
        <f t="shared" si="1"/>
        <v>5810200</v>
      </c>
      <c r="T15" s="23">
        <f>S15/S26*100</f>
        <v>22.48042219952332</v>
      </c>
      <c r="U15" s="22">
        <v>3660000</v>
      </c>
      <c r="V15" s="23">
        <v>879200</v>
      </c>
      <c r="W15" s="24">
        <f t="shared" si="2"/>
        <v>4539200</v>
      </c>
      <c r="X15" s="23">
        <f>W15/W26*100</f>
        <v>21.40613077772653</v>
      </c>
    </row>
    <row r="16" spans="1:24" ht="20.25" customHeight="1">
      <c r="A16" s="43"/>
      <c r="B16" s="58" t="s">
        <v>32</v>
      </c>
      <c r="C16" s="59"/>
      <c r="D16" s="58">
        <v>18</v>
      </c>
      <c r="E16" s="59"/>
      <c r="F16" s="58">
        <v>2</v>
      </c>
      <c r="G16" s="45"/>
      <c r="H16" s="59"/>
      <c r="I16" s="58">
        <v>7</v>
      </c>
      <c r="J16" s="59"/>
      <c r="K16" s="58"/>
      <c r="L16" s="59"/>
      <c r="M16" s="78">
        <f t="shared" si="0"/>
        <v>7</v>
      </c>
      <c r="N16" s="79"/>
      <c r="O16" s="58">
        <v>17</v>
      </c>
      <c r="P16" s="59"/>
      <c r="Q16" s="11">
        <v>1352000</v>
      </c>
      <c r="R16" s="11">
        <v>289200</v>
      </c>
      <c r="S16" s="24">
        <f t="shared" si="1"/>
        <v>1641200</v>
      </c>
      <c r="T16" s="23">
        <f>S16/S26*100</f>
        <v>6.350017024174328</v>
      </c>
      <c r="U16" s="13">
        <v>692000</v>
      </c>
      <c r="V16" s="11">
        <v>169200</v>
      </c>
      <c r="W16" s="24">
        <f t="shared" si="2"/>
        <v>861200</v>
      </c>
      <c r="X16" s="23">
        <f>W16/W26*100</f>
        <v>4.06127948223874</v>
      </c>
    </row>
    <row r="17" spans="1:24" s="36" customFormat="1" ht="20.25" customHeight="1" thickBot="1">
      <c r="A17" s="44"/>
      <c r="B17" s="72" t="s">
        <v>33</v>
      </c>
      <c r="C17" s="49"/>
      <c r="D17" s="48">
        <v>7</v>
      </c>
      <c r="E17" s="49"/>
      <c r="F17" s="48">
        <v>7</v>
      </c>
      <c r="G17" s="72"/>
      <c r="H17" s="49"/>
      <c r="I17" s="48">
        <v>1</v>
      </c>
      <c r="J17" s="49"/>
      <c r="K17" s="48"/>
      <c r="L17" s="49"/>
      <c r="M17" s="78">
        <f t="shared" si="0"/>
        <v>1</v>
      </c>
      <c r="N17" s="79"/>
      <c r="O17" s="48">
        <v>14</v>
      </c>
      <c r="P17" s="49"/>
      <c r="Q17" s="20">
        <v>496000</v>
      </c>
      <c r="R17" s="20">
        <v>30000</v>
      </c>
      <c r="S17" s="24">
        <f t="shared" si="1"/>
        <v>526000</v>
      </c>
      <c r="T17" s="23">
        <f>S17/S26*100</f>
        <v>2.0351626582474385</v>
      </c>
      <c r="U17" s="20">
        <v>496000</v>
      </c>
      <c r="V17" s="20">
        <v>30000</v>
      </c>
      <c r="W17" s="24">
        <f t="shared" si="2"/>
        <v>526000</v>
      </c>
      <c r="X17" s="23">
        <f>W17/W26*100</f>
        <v>2.480530663791892</v>
      </c>
    </row>
    <row r="18" spans="1:24" ht="20.25" customHeight="1" thickBot="1" thickTop="1">
      <c r="A18" s="50" t="s">
        <v>34</v>
      </c>
      <c r="B18" s="63" t="s">
        <v>3</v>
      </c>
      <c r="C18" s="64"/>
      <c r="D18" s="46">
        <f>SUM(D15:E17)</f>
        <v>70</v>
      </c>
      <c r="E18" s="47"/>
      <c r="F18" s="46">
        <f>SUM(F15:H17)</f>
        <v>30</v>
      </c>
      <c r="G18" s="73"/>
      <c r="H18" s="33"/>
      <c r="I18" s="46">
        <v>2</v>
      </c>
      <c r="J18" s="47"/>
      <c r="K18" s="46">
        <f>SUM(K15:L17)</f>
        <v>0</v>
      </c>
      <c r="L18" s="47"/>
      <c r="M18" s="46">
        <f t="shared" si="0"/>
        <v>2</v>
      </c>
      <c r="N18" s="47"/>
      <c r="O18" s="46">
        <f>SUM(O15:P17)</f>
        <v>70</v>
      </c>
      <c r="P18" s="47"/>
      <c r="Q18" s="31">
        <f>SUM(Q15:Q17)</f>
        <v>6719000</v>
      </c>
      <c r="R18" s="31">
        <f>SUM(R15:R17)</f>
        <v>1258400</v>
      </c>
      <c r="S18" s="35">
        <f t="shared" si="1"/>
        <v>7977400</v>
      </c>
      <c r="T18" s="34">
        <f>S18/S26*100</f>
        <v>30.865601881945086</v>
      </c>
      <c r="U18" s="31">
        <f>SUM(U15:U17)</f>
        <v>4848000</v>
      </c>
      <c r="V18" s="31">
        <f>SUM(V15:V17)</f>
        <v>1078400</v>
      </c>
      <c r="W18" s="35">
        <f t="shared" si="2"/>
        <v>5926400</v>
      </c>
      <c r="X18" s="34">
        <f>W18/W26*100</f>
        <v>27.947940923757166</v>
      </c>
    </row>
    <row r="19" spans="1:24" ht="20.25" customHeight="1" thickTop="1">
      <c r="A19" s="51"/>
      <c r="B19" s="78" t="s">
        <v>35</v>
      </c>
      <c r="C19" s="79"/>
      <c r="D19" s="78">
        <v>14</v>
      </c>
      <c r="E19" s="79"/>
      <c r="F19" s="78">
        <v>3</v>
      </c>
      <c r="G19" s="82"/>
      <c r="H19" s="79"/>
      <c r="I19" s="78">
        <v>20</v>
      </c>
      <c r="J19" s="79"/>
      <c r="K19" s="78"/>
      <c r="L19" s="79"/>
      <c r="M19" s="78">
        <f t="shared" si="0"/>
        <v>20</v>
      </c>
      <c r="N19" s="79"/>
      <c r="O19" s="78">
        <v>16</v>
      </c>
      <c r="P19" s="79"/>
      <c r="Q19" s="23">
        <v>1275000</v>
      </c>
      <c r="R19" s="23">
        <v>80800</v>
      </c>
      <c r="S19" s="24">
        <f t="shared" si="1"/>
        <v>1355800</v>
      </c>
      <c r="T19" s="23">
        <f>S19/S26*100</f>
        <v>5.245767171201288</v>
      </c>
      <c r="U19" s="22">
        <v>1275000</v>
      </c>
      <c r="V19" s="23">
        <v>74400</v>
      </c>
      <c r="W19" s="24">
        <f t="shared" si="2"/>
        <v>1349400</v>
      </c>
      <c r="X19" s="23">
        <f>W19/W26*100</f>
        <v>6.363551478556614</v>
      </c>
    </row>
    <row r="20" spans="1:24" ht="20.25" customHeight="1">
      <c r="A20" s="51"/>
      <c r="B20" s="58" t="s">
        <v>36</v>
      </c>
      <c r="C20" s="59"/>
      <c r="D20" s="58">
        <v>105</v>
      </c>
      <c r="E20" s="59"/>
      <c r="F20" s="58">
        <v>13</v>
      </c>
      <c r="G20" s="45"/>
      <c r="H20" s="59"/>
      <c r="I20" s="58">
        <v>13</v>
      </c>
      <c r="J20" s="59"/>
      <c r="K20" s="58"/>
      <c r="L20" s="59"/>
      <c r="M20" s="78">
        <f t="shared" si="0"/>
        <v>13</v>
      </c>
      <c r="N20" s="79"/>
      <c r="O20" s="58">
        <v>98</v>
      </c>
      <c r="P20" s="59"/>
      <c r="Q20" s="13">
        <v>0</v>
      </c>
      <c r="R20" s="13">
        <v>480000</v>
      </c>
      <c r="S20" s="24">
        <f t="shared" si="1"/>
        <v>480000</v>
      </c>
      <c r="T20" s="23">
        <f>S20/S26*100</f>
        <v>1.8571826539140124</v>
      </c>
      <c r="U20" s="13">
        <v>1136000</v>
      </c>
      <c r="V20" s="13">
        <v>265600</v>
      </c>
      <c r="W20" s="24">
        <f t="shared" si="2"/>
        <v>1401600</v>
      </c>
      <c r="X20" s="23">
        <f>W20/W26*100</f>
        <v>6.609718209830258</v>
      </c>
    </row>
    <row r="21" spans="1:24" ht="20.25" customHeight="1" thickBot="1">
      <c r="A21" s="51"/>
      <c r="B21" s="58" t="s">
        <v>37</v>
      </c>
      <c r="C21" s="59"/>
      <c r="D21" s="58">
        <v>6</v>
      </c>
      <c r="E21" s="59"/>
      <c r="F21" s="58">
        <v>6</v>
      </c>
      <c r="G21" s="45"/>
      <c r="H21" s="59"/>
      <c r="I21" s="58">
        <v>2</v>
      </c>
      <c r="J21" s="59"/>
      <c r="K21" s="58"/>
      <c r="L21" s="59"/>
      <c r="M21" s="78">
        <f t="shared" si="0"/>
        <v>2</v>
      </c>
      <c r="N21" s="79"/>
      <c r="O21" s="58">
        <v>6</v>
      </c>
      <c r="P21" s="59"/>
      <c r="Q21" s="11">
        <v>814000</v>
      </c>
      <c r="R21" s="11">
        <v>153600</v>
      </c>
      <c r="S21" s="24">
        <f t="shared" si="1"/>
        <v>967600</v>
      </c>
      <c r="T21" s="23">
        <f>S21/S26*100</f>
        <v>3.7437706998483304</v>
      </c>
      <c r="U21" s="13">
        <v>0</v>
      </c>
      <c r="V21" s="11">
        <v>0</v>
      </c>
      <c r="W21" s="24">
        <f t="shared" si="2"/>
        <v>0</v>
      </c>
      <c r="X21" s="23">
        <f>W21/W26*100</f>
        <v>0</v>
      </c>
    </row>
    <row r="22" spans="1:24" s="36" customFormat="1" ht="20.25" customHeight="1" thickBot="1" thickTop="1">
      <c r="A22" s="66"/>
      <c r="B22" s="46" t="s">
        <v>3</v>
      </c>
      <c r="C22" s="47"/>
      <c r="D22" s="46">
        <f>SUM(D19:E21)</f>
        <v>125</v>
      </c>
      <c r="E22" s="47"/>
      <c r="F22" s="46">
        <f>SUM(F19:G21)</f>
        <v>22</v>
      </c>
      <c r="G22" s="47"/>
      <c r="H22" s="34"/>
      <c r="I22" s="46">
        <f>SUM(I19:J21)</f>
        <v>35</v>
      </c>
      <c r="J22" s="47"/>
      <c r="K22" s="46">
        <f>SUM(K19:L21)</f>
        <v>0</v>
      </c>
      <c r="L22" s="47"/>
      <c r="M22" s="46">
        <f t="shared" si="0"/>
        <v>35</v>
      </c>
      <c r="N22" s="47"/>
      <c r="O22" s="46">
        <f>SUM(O19:P21)</f>
        <v>120</v>
      </c>
      <c r="P22" s="47"/>
      <c r="Q22" s="34">
        <f>SUM(Q19:Q21)</f>
        <v>2089000</v>
      </c>
      <c r="R22" s="34">
        <f>SUM(R19:R21)</f>
        <v>714400</v>
      </c>
      <c r="S22" s="37">
        <f>SUM(S19:S21)</f>
        <v>2803400</v>
      </c>
      <c r="T22" s="34">
        <f>S22/S26*100</f>
        <v>10.84672052496363</v>
      </c>
      <c r="U22" s="31">
        <f>SUM(U19:U21)</f>
        <v>2411000</v>
      </c>
      <c r="V22" s="34">
        <f>SUM(V19:V21)</f>
        <v>340000</v>
      </c>
      <c r="W22" s="37">
        <f>SUM(W19:W21)</f>
        <v>2751000</v>
      </c>
      <c r="X22" s="34">
        <f>W22/W26*100</f>
        <v>12.973269688386871</v>
      </c>
    </row>
    <row r="23" spans="1:24" ht="20.25" customHeight="1" hidden="1" thickTop="1">
      <c r="A23" s="67" t="s">
        <v>38</v>
      </c>
      <c r="B23" s="58" t="s">
        <v>39</v>
      </c>
      <c r="C23" s="59"/>
      <c r="D23" s="58"/>
      <c r="E23" s="59"/>
      <c r="F23" s="58"/>
      <c r="G23" s="45"/>
      <c r="H23" s="14"/>
      <c r="I23" s="58"/>
      <c r="J23" s="59"/>
      <c r="K23" s="58"/>
      <c r="L23" s="59"/>
      <c r="M23" s="58"/>
      <c r="N23" s="59"/>
      <c r="O23" s="58"/>
      <c r="P23" s="59"/>
      <c r="Q23" s="13"/>
      <c r="R23" s="13"/>
      <c r="S23" s="19"/>
      <c r="T23" s="11"/>
      <c r="U23" s="13"/>
      <c r="V23" s="13"/>
      <c r="W23" s="19"/>
      <c r="X23" s="11"/>
    </row>
    <row r="24" spans="1:24" ht="20.25" customHeight="1" hidden="1" thickBot="1">
      <c r="A24" s="68"/>
      <c r="B24" s="48" t="s">
        <v>0</v>
      </c>
      <c r="C24" s="49"/>
      <c r="D24" s="48"/>
      <c r="E24" s="49"/>
      <c r="F24" s="48"/>
      <c r="G24" s="72"/>
      <c r="H24" s="25"/>
      <c r="I24" s="48"/>
      <c r="J24" s="49"/>
      <c r="K24" s="48"/>
      <c r="L24" s="49"/>
      <c r="M24" s="48"/>
      <c r="N24" s="49"/>
      <c r="O24" s="48"/>
      <c r="P24" s="49"/>
      <c r="Q24" s="20"/>
      <c r="R24" s="20"/>
      <c r="S24" s="26"/>
      <c r="T24" s="15"/>
      <c r="U24" s="20"/>
      <c r="V24" s="20"/>
      <c r="W24" s="26"/>
      <c r="X24" s="15"/>
    </row>
    <row r="25" spans="1:24" s="30" customFormat="1" ht="20.25" customHeight="1" hidden="1" thickBot="1" thickTop="1">
      <c r="A25" s="69"/>
      <c r="B25" s="70" t="s">
        <v>3</v>
      </c>
      <c r="C25" s="71"/>
      <c r="D25" s="70"/>
      <c r="E25" s="71"/>
      <c r="F25" s="70"/>
      <c r="G25" s="81"/>
      <c r="H25" s="27"/>
      <c r="I25" s="70"/>
      <c r="J25" s="71"/>
      <c r="K25" s="70"/>
      <c r="L25" s="71"/>
      <c r="M25" s="70"/>
      <c r="N25" s="71"/>
      <c r="O25" s="70"/>
      <c r="P25" s="71"/>
      <c r="Q25" s="21"/>
      <c r="R25" s="21"/>
      <c r="S25" s="29"/>
      <c r="T25" s="28"/>
      <c r="U25" s="21"/>
      <c r="V25" s="21"/>
      <c r="W25" s="29"/>
      <c r="X25" s="28"/>
    </row>
    <row r="26" spans="1:24" ht="20.25" customHeight="1" thickBot="1" thickTop="1">
      <c r="A26" s="55" t="s">
        <v>2</v>
      </c>
      <c r="B26" s="56"/>
      <c r="C26" s="57"/>
      <c r="D26" s="76">
        <f>D14+D18+D22</f>
        <v>227</v>
      </c>
      <c r="E26" s="77"/>
      <c r="F26" s="76">
        <f>F14+F18+F22</f>
        <v>72</v>
      </c>
      <c r="G26" s="80"/>
      <c r="H26" s="77"/>
      <c r="I26" s="76">
        <f>I14+I18+I22</f>
        <v>55</v>
      </c>
      <c r="J26" s="77"/>
      <c r="K26" s="76">
        <f>K14+K18+K22</f>
        <v>2</v>
      </c>
      <c r="L26" s="77"/>
      <c r="M26" s="76">
        <f>SUM(I26:L26)</f>
        <v>57</v>
      </c>
      <c r="N26" s="77"/>
      <c r="O26" s="76">
        <f>O14+O18+O22</f>
        <v>217</v>
      </c>
      <c r="P26" s="77"/>
      <c r="Q26" s="16">
        <f>Q14+Q18+Q22</f>
        <v>22662000</v>
      </c>
      <c r="R26" s="16">
        <f>R14+R18+R22</f>
        <v>3183600</v>
      </c>
      <c r="S26" s="16">
        <f>S14+S18+S22</f>
        <v>25845600</v>
      </c>
      <c r="T26" s="16">
        <f>S26/S26*100</f>
        <v>100</v>
      </c>
      <c r="U26" s="17">
        <f>U14+U18+U22+U25</f>
        <v>17888740</v>
      </c>
      <c r="V26" s="16">
        <f>V14+V18+V22+V25</f>
        <v>3316400</v>
      </c>
      <c r="W26" s="16">
        <f>SUM(U26:V26)</f>
        <v>21205140</v>
      </c>
      <c r="X26" s="16">
        <f>W26/W26*100</f>
        <v>100</v>
      </c>
    </row>
    <row r="27" spans="1:20" ht="13.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ht="13.5">
      <c r="T28"/>
    </row>
    <row r="29" ht="13.5">
      <c r="T29"/>
    </row>
    <row r="30" ht="13.5">
      <c r="T30"/>
    </row>
    <row r="31" ht="13.5">
      <c r="T31"/>
    </row>
    <row r="32" ht="13.5">
      <c r="T32"/>
    </row>
    <row r="33" ht="13.5">
      <c r="T33"/>
    </row>
  </sheetData>
  <mergeCells count="148">
    <mergeCell ref="D24:E24"/>
    <mergeCell ref="D23:E23"/>
    <mergeCell ref="K22:L22"/>
    <mergeCell ref="M22:N22"/>
    <mergeCell ref="D22:E22"/>
    <mergeCell ref="F22:G22"/>
    <mergeCell ref="I22:J22"/>
    <mergeCell ref="S6:T6"/>
    <mergeCell ref="I24:J24"/>
    <mergeCell ref="I23:J23"/>
    <mergeCell ref="F24:G24"/>
    <mergeCell ref="F23:G23"/>
    <mergeCell ref="O22:P22"/>
    <mergeCell ref="F7:G7"/>
    <mergeCell ref="F8:G8"/>
    <mergeCell ref="I7:N7"/>
    <mergeCell ref="O7:P7"/>
    <mergeCell ref="B15:C15"/>
    <mergeCell ref="D15:E15"/>
    <mergeCell ref="B16:C16"/>
    <mergeCell ref="A6:B6"/>
    <mergeCell ref="A7:A8"/>
    <mergeCell ref="B7:C8"/>
    <mergeCell ref="D7:E7"/>
    <mergeCell ref="B9:C9"/>
    <mergeCell ref="D9:E9"/>
    <mergeCell ref="D8:E8"/>
    <mergeCell ref="Q7:T7"/>
    <mergeCell ref="U7:X7"/>
    <mergeCell ref="I8:J8"/>
    <mergeCell ref="K8:L8"/>
    <mergeCell ref="M8:N8"/>
    <mergeCell ref="O8:P8"/>
    <mergeCell ref="F9:H9"/>
    <mergeCell ref="B10:C10"/>
    <mergeCell ref="D10:E10"/>
    <mergeCell ref="F10:H10"/>
    <mergeCell ref="F15:H15"/>
    <mergeCell ref="I9:J9"/>
    <mergeCell ref="K9:L9"/>
    <mergeCell ref="M9:N9"/>
    <mergeCell ref="I15:J15"/>
    <mergeCell ref="K15:L15"/>
    <mergeCell ref="M15:N15"/>
    <mergeCell ref="K12:L12"/>
    <mergeCell ref="M12:N12"/>
    <mergeCell ref="K11:L11"/>
    <mergeCell ref="O15:P15"/>
    <mergeCell ref="O9:P9"/>
    <mergeCell ref="I10:J10"/>
    <mergeCell ref="K10:L10"/>
    <mergeCell ref="M10:N10"/>
    <mergeCell ref="O10:P10"/>
    <mergeCell ref="M11:N11"/>
    <mergeCell ref="M14:N14"/>
    <mergeCell ref="D16:E16"/>
    <mergeCell ref="F16:H16"/>
    <mergeCell ref="I16:J16"/>
    <mergeCell ref="K16:L16"/>
    <mergeCell ref="M16:N16"/>
    <mergeCell ref="O16:P16"/>
    <mergeCell ref="K25:L25"/>
    <mergeCell ref="M25:N25"/>
    <mergeCell ref="O25:P25"/>
    <mergeCell ref="K17:L17"/>
    <mergeCell ref="M17:N17"/>
    <mergeCell ref="O17:P17"/>
    <mergeCell ref="M18:N18"/>
    <mergeCell ref="O18:P18"/>
    <mergeCell ref="B17:C17"/>
    <mergeCell ref="D17:E17"/>
    <mergeCell ref="F17:H17"/>
    <mergeCell ref="I17:J17"/>
    <mergeCell ref="D18:E18"/>
    <mergeCell ref="F18:G18"/>
    <mergeCell ref="I18:J18"/>
    <mergeCell ref="K18:L18"/>
    <mergeCell ref="D20:E20"/>
    <mergeCell ref="F20:H20"/>
    <mergeCell ref="I19:J19"/>
    <mergeCell ref="B21:C21"/>
    <mergeCell ref="D21:E21"/>
    <mergeCell ref="F21:H21"/>
    <mergeCell ref="B19:C19"/>
    <mergeCell ref="D19:E19"/>
    <mergeCell ref="F19:H19"/>
    <mergeCell ref="I20:J20"/>
    <mergeCell ref="D26:E26"/>
    <mergeCell ref="F26:H26"/>
    <mergeCell ref="I26:J26"/>
    <mergeCell ref="F25:G25"/>
    <mergeCell ref="I25:J25"/>
    <mergeCell ref="O13:P13"/>
    <mergeCell ref="D25:E25"/>
    <mergeCell ref="B22:C22"/>
    <mergeCell ref="K19:L19"/>
    <mergeCell ref="M19:N19"/>
    <mergeCell ref="O19:P19"/>
    <mergeCell ref="K20:L20"/>
    <mergeCell ref="M20:N20"/>
    <mergeCell ref="O20:P20"/>
    <mergeCell ref="O21:P21"/>
    <mergeCell ref="K24:L24"/>
    <mergeCell ref="K23:L23"/>
    <mergeCell ref="I21:J21"/>
    <mergeCell ref="O26:P26"/>
    <mergeCell ref="K26:L26"/>
    <mergeCell ref="M26:N26"/>
    <mergeCell ref="K21:L21"/>
    <mergeCell ref="M21:N21"/>
    <mergeCell ref="O24:P24"/>
    <mergeCell ref="O23:P23"/>
    <mergeCell ref="M24:N24"/>
    <mergeCell ref="M23:N23"/>
    <mergeCell ref="K14:L14"/>
    <mergeCell ref="V6:X6"/>
    <mergeCell ref="A1:X1"/>
    <mergeCell ref="B23:C23"/>
    <mergeCell ref="B13:C13"/>
    <mergeCell ref="D13:E13"/>
    <mergeCell ref="F13:G13"/>
    <mergeCell ref="I13:J13"/>
    <mergeCell ref="K13:L13"/>
    <mergeCell ref="M13:N13"/>
    <mergeCell ref="I12:J12"/>
    <mergeCell ref="D14:E14"/>
    <mergeCell ref="F14:G14"/>
    <mergeCell ref="I14:J14"/>
    <mergeCell ref="O12:P12"/>
    <mergeCell ref="A18:A22"/>
    <mergeCell ref="A23:A25"/>
    <mergeCell ref="B25:C25"/>
    <mergeCell ref="B20:C20"/>
    <mergeCell ref="B24:C24"/>
    <mergeCell ref="O14:P14"/>
    <mergeCell ref="B12:C12"/>
    <mergeCell ref="D12:E12"/>
    <mergeCell ref="F12:H12"/>
    <mergeCell ref="A26:C26"/>
    <mergeCell ref="O11:P11"/>
    <mergeCell ref="A9:A13"/>
    <mergeCell ref="B18:C18"/>
    <mergeCell ref="A14:A17"/>
    <mergeCell ref="B11:C11"/>
    <mergeCell ref="D11:E11"/>
    <mergeCell ref="F11:H11"/>
    <mergeCell ref="I11:J11"/>
    <mergeCell ref="B14:C14"/>
  </mergeCells>
  <printOptions horizontalCentered="1"/>
  <pageMargins left="0.15748031496062992" right="0.15748031496062992" top="0.57" bottom="0.28" header="0.25" footer="0.16"/>
  <pageSetup horizontalDpi="600" verticalDpi="600" orientation="landscape" paperSize="9" r:id="rId2"/>
  <ignoredErrors>
    <ignoredError sqref="M9:M12 M15:M17 M19:M21 S9:S13 S15:S17 S19:S21" formulaRange="1"/>
    <ignoredError sqref="M18 M22 T10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:D2"/>
    </sheetView>
  </sheetViews>
  <sheetFormatPr defaultColWidth="8.88671875" defaultRowHeight="13.5"/>
  <cols>
    <col min="1" max="1" width="3.4453125" style="38" customWidth="1"/>
    <col min="2" max="16384" width="8.88671875" style="38" customWidth="1"/>
  </cols>
  <sheetData>
    <row r="1" spans="1:4" ht="18.75" customHeight="1" thickBot="1">
      <c r="A1" s="40" t="s">
        <v>4</v>
      </c>
      <c r="B1" s="39" t="s">
        <v>5</v>
      </c>
      <c r="C1" s="39" t="s">
        <v>6</v>
      </c>
      <c r="D1" s="39" t="s">
        <v>7</v>
      </c>
    </row>
    <row r="2" spans="1:4" ht="45" customHeight="1" thickBot="1">
      <c r="A2" s="41" t="s">
        <v>8</v>
      </c>
      <c r="B2" s="39"/>
      <c r="C2" s="39"/>
      <c r="D2" s="39"/>
    </row>
  </sheetData>
  <printOptions/>
  <pageMargins left="0.16" right="0.16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8:G39"/>
  <sheetViews>
    <sheetView workbookViewId="0" topLeftCell="A1">
      <selection activeCell="G38" sqref="G38"/>
    </sheetView>
  </sheetViews>
  <sheetFormatPr defaultColWidth="8.88671875" defaultRowHeight="13.5"/>
  <sheetData>
    <row r="37" ht="14.25" thickBot="1"/>
    <row r="38" spans="4:7" ht="14.25" thickBot="1">
      <c r="D38" s="40" t="s">
        <v>4</v>
      </c>
      <c r="E38" s="39" t="s">
        <v>5</v>
      </c>
      <c r="F38" s="39" t="s">
        <v>6</v>
      </c>
      <c r="G38" s="39" t="s">
        <v>7</v>
      </c>
    </row>
    <row r="39" spans="4:7" ht="14.25" thickBot="1">
      <c r="D39" s="41" t="s">
        <v>8</v>
      </c>
      <c r="E39" s="39"/>
      <c r="F39" s="39"/>
      <c r="G39" s="3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2008-11-17T00:40:54Z</cp:lastPrinted>
  <dcterms:created xsi:type="dcterms:W3CDTF">2008-10-29T00:02:21Z</dcterms:created>
  <dcterms:modified xsi:type="dcterms:W3CDTF">2008-11-17T09:24:20Z</dcterms:modified>
  <cp:category/>
  <cp:version/>
  <cp:contentType/>
  <cp:contentStatus/>
</cp:coreProperties>
</file>